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en_skoroszyt"/>
  <mc:AlternateContent xmlns:mc="http://schemas.openxmlformats.org/markup-compatibility/2006">
    <mc:Choice Requires="x15">
      <x15ac:absPath xmlns:x15ac="http://schemas.microsoft.com/office/spreadsheetml/2010/11/ac" url="Z:\2024-2028 Kadencja - Zarządzenia\Zarzadzenie_75_2024\"/>
    </mc:Choice>
  </mc:AlternateContent>
  <xr:revisionPtr revIDLastSave="0" documentId="13_ncr:1_{029D8588-3017-4A29-8C7E-7564766B6CD4}" xr6:coauthVersionLast="47" xr6:coauthVersionMax="47" xr10:uidLastSave="{00000000-0000-0000-0000-000000000000}"/>
  <bookViews>
    <workbookView xWindow="-120" yWindow="-120" windowWidth="27870" windowHeight="16440" xr2:uid="{00000000-000D-0000-FFFF-FFFF00000000}"/>
  </bookViews>
  <sheets>
    <sheet name="Sheet1" sheetId="1" r:id="rId1"/>
    <sheet name="dan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5" i="1"/>
  <c r="G19" i="1"/>
  <c r="I16" i="1"/>
  <c r="I17" i="1"/>
  <c r="I18" i="1"/>
  <c r="H15" i="1" l="1"/>
  <c r="J15" i="1" s="1"/>
  <c r="H18" i="1"/>
  <c r="J18" i="1" s="1"/>
  <c r="H17" i="1"/>
  <c r="J17" i="1" s="1"/>
  <c r="J16" i="1"/>
  <c r="J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Marcin Bielski</author>
  </authors>
  <commentList>
    <comment ref="G4" authorId="0" shapeId="0" xr:uid="{56CC3930-6262-4D6E-9B0A-84F693CA46F2}">
      <text>
        <r>
          <rPr>
            <b/>
            <sz val="9"/>
            <color indexed="81"/>
            <rFont val="Tahoma"/>
            <family val="2"/>
            <charset val="238"/>
          </rPr>
          <t>Jeśli wybrano "elektryczny" proszę wybrać pojemność silnika "do 900 cm3".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<sst xmlns="http://schemas.openxmlformats.org/spreadsheetml/2006/main" count="61" uniqueCount="57">
  <si>
    <t>Nr rejestracyjny pojazdu:</t>
  </si>
  <si>
    <t>(nazwa lub pieczęć jednostki organizacyjnej)</t>
  </si>
  <si>
    <t>Typ silnika:**</t>
  </si>
  <si>
    <t>spalinowy</t>
  </si>
  <si>
    <t>elektryczny</t>
  </si>
  <si>
    <t>(imię i nazwisko)</t>
  </si>
  <si>
    <t>(adres zamieszkania)</t>
  </si>
  <si>
    <t>EWIDENCJA PRZEBIEGU POJAZDU</t>
  </si>
  <si>
    <t>ROK</t>
  </si>
  <si>
    <t>Cel wyjazdu</t>
  </si>
  <si>
    <t>Uwagi</t>
  </si>
  <si>
    <t>RAZEM:</t>
  </si>
  <si>
    <t>Oświadczam, że podróżowałem/podróżowałam z pasażerem/pasażerami:*</t>
  </si>
  <si>
    <t>Lp.</t>
  </si>
  <si>
    <t>Imię i nazwisko</t>
  </si>
  <si>
    <t>Podpis pasażera</t>
  </si>
  <si>
    <t>(podpis osoby kierującej pojazdem)</t>
  </si>
  <si>
    <t>(podpis dysponenta środków)</t>
  </si>
  <si>
    <t>(podpis pracownika Kwestury</t>
  </si>
  <si>
    <t>(podpis Kanclerza)</t>
  </si>
  <si>
    <t>* należy wypełnić, jeżeli dotyczy</t>
  </si>
  <si>
    <t>Podpis pracownika</t>
  </si>
  <si>
    <t>Wskaźnik %</t>
  </si>
  <si>
    <t>do 900 cm3</t>
  </si>
  <si>
    <t>pow. 900 cm3</t>
  </si>
  <si>
    <t>Pojemność silnika:</t>
  </si>
  <si>
    <t>*** niepotrzebne skreślić</t>
  </si>
  <si>
    <t>Data wyjazdu</t>
  </si>
  <si>
    <t>Trasa podróży skąd-dokąd</t>
  </si>
  <si>
    <t>Liczba faktycznie przejechanych km</t>
  </si>
  <si>
    <t>Stawka za 1km przebiegu</t>
  </si>
  <si>
    <t>Wartość (kolumna 5x6x7)</t>
  </si>
  <si>
    <t>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</si>
  <si>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</si>
  <si>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</si>
  <si>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</si>
  <si>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</si>
  <si>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</si>
  <si>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</si>
  <si>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</si>
  <si>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</si>
  <si>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</si>
  <si>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</si>
  <si>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</si>
  <si>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</si>
  <si>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procent %</t>
  </si>
  <si>
    <t>typ silnika</t>
  </si>
  <si>
    <t>pojemność silnika</t>
  </si>
  <si>
    <t>ilość osób</t>
  </si>
  <si>
    <t>liczba pasażerów:</t>
  </si>
  <si>
    <t>DANE OSOBY UŻYWAJACEJ POJAZD:</t>
  </si>
  <si>
    <t>MIESIĄC:</t>
  </si>
  <si>
    <t>ROK:</t>
  </si>
  <si>
    <t>** proszę zaznaczyć odpowiedni kwadrat - jeśli "elektryczny" - proszę zaznaczyć poj. silnika "do 900 cm3"</t>
  </si>
  <si>
    <t>Załącznik do polecenia wyjazdu służbowego nr:</t>
  </si>
  <si>
    <t>LP</t>
  </si>
  <si>
    <t>Załącznik nr 2 do Zarządzenia nr 75/2024 Rektora Akademii Pedagogiki  Specjalnej
im. Marii Grzegorzewskiej 
z dnia 16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</si>
</sst>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4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i/>
      <sz val="8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6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1"/>
      <name val="Calibri Light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9" fontId="0" fillId="0" borderId="0" xfId="0" applyNumberFormat="1"/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/>
    <xf numFmtId="0" fontId="3" fillId="2" borderId="9" xfId="0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44" fontId="2" fillId="2" borderId="9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0" fillId="0" borderId="11" xfId="0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1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14" fontId="3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vertical="center" wrapText="1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A9D299-9CA3-417A-88A0-35939E07D5BE}" name="Tabela1" displayName="Tabela1" ref="A1:F13" totalsRowShown="0">
  <autoFilter ref="A1:F13" xr:uid="{95A9D299-9CA3-417A-88A0-35939E07D5BE}"/>
  <tableColumns count="6">
    <tableColumn id="1" xr3:uid="{8008606F-40DA-4193-AE58-43617903B2D0}" name="Miesiąc"/>
    <tableColumn id="2" xr3:uid="{9EE2FC48-FD93-4A5A-92FD-041E01694BB6}" name="ROK"/>
    <tableColumn id="3" xr3:uid="{11EC6C32-3D9E-44C0-8D92-7183F9485D0F}" name="procent %"/>
    <tableColumn id="4" xr3:uid="{74D3B7B9-8F81-44E8-A328-486E99C36E70}" name="typ silnika"/>
    <tableColumn id="5" xr3:uid="{CB6DB05F-AFEB-4BC1-8353-49941BF4952F}" name="pojemność silnika"/>
    <tableColumn id="6" xr3:uid="{1A0D9E9F-D5DC-43DA-AD09-20AE6C282EDA}" name="ilość osó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L28"/>
  <sheetViews>
    <sheetView tabSelected="1" workbookViewId="0">
      <selection activeCell="L1" sqref="L1:L3"/>
    </sheetView>
  </sheetViews>
  <sheetFormatPr defaultRowHeight="15" x14ac:dyDescent="0.25"/>
  <cols>
    <col min="1" max="1" width="10.28515625" customWidth="1"/>
    <col min="2" max="2" width="19.28515625" customWidth="1"/>
    <col min="3" max="3" width="36.85546875" customWidth="1"/>
    <col min="4" max="4" width="14.85546875" customWidth="1"/>
    <col min="5" max="5" width="8.5703125" customWidth="1"/>
    <col min="6" max="6" width="10.85546875" customWidth="1"/>
    <col min="7" max="7" width="18" customWidth="1"/>
    <col min="8" max="8" width="12.42578125" customWidth="1"/>
    <col min="9" max="9" width="10.7109375" customWidth="1"/>
    <col min="10" max="10" width="17.7109375" customWidth="1"/>
    <col min="11" max="11" width="26.42578125" customWidth="1"/>
    <col min="12" max="12" width="24" customWidth="1"/>
    <col min="20" max="25" width="9.140625" customWidth="1"/>
  </cols>
  <sheetData>
    <row r="1" spans="1:12" ht="15" customHeight="1" x14ac:dyDescent="0.25">
      <c r="A1" s="53"/>
      <c r="B1" s="54"/>
      <c r="C1" s="55"/>
      <c r="L1" s="82" t="s">
        <v>56</v>
      </c>
    </row>
    <row r="2" spans="1:12" ht="26.25" customHeight="1" thickBot="1" x14ac:dyDescent="0.3">
      <c r="A2" s="56"/>
      <c r="B2" s="57"/>
      <c r="C2" s="58"/>
      <c r="E2" s="77" t="s">
        <v>54</v>
      </c>
      <c r="F2" s="77"/>
      <c r="G2" s="77"/>
      <c r="H2" s="77"/>
      <c r="I2" s="76"/>
      <c r="J2" s="76"/>
      <c r="K2" s="76"/>
      <c r="L2" s="82"/>
    </row>
    <row r="3" spans="1:12" ht="26.25" customHeight="1" thickBot="1" x14ac:dyDescent="0.3">
      <c r="A3" s="56"/>
      <c r="B3" s="57"/>
      <c r="C3" s="58"/>
      <c r="L3" s="82"/>
    </row>
    <row r="4" spans="1:12" ht="25.5" customHeight="1" thickBot="1" x14ac:dyDescent="0.3">
      <c r="A4" s="56"/>
      <c r="B4" s="57"/>
      <c r="C4" s="58"/>
      <c r="E4" s="62" t="s">
        <v>2</v>
      </c>
      <c r="F4" s="63"/>
      <c r="G4" s="40" t="s">
        <v>3</v>
      </c>
      <c r="H4" s="62" t="s">
        <v>49</v>
      </c>
      <c r="I4" s="63"/>
      <c r="J4" s="40"/>
    </row>
    <row r="5" spans="1:12" ht="26.25" customHeight="1" thickBot="1" x14ac:dyDescent="0.3">
      <c r="A5" s="59"/>
      <c r="B5" s="60"/>
      <c r="C5" s="61"/>
      <c r="D5" s="5"/>
      <c r="K5" s="5"/>
      <c r="L5" s="5"/>
    </row>
    <row r="6" spans="1:12" ht="32.25" customHeight="1" thickBot="1" x14ac:dyDescent="0.3">
      <c r="A6" s="62" t="s">
        <v>1</v>
      </c>
      <c r="B6" s="62"/>
      <c r="C6" s="62"/>
      <c r="D6" s="6"/>
      <c r="E6" s="62" t="s">
        <v>25</v>
      </c>
      <c r="F6" s="63"/>
      <c r="G6" s="40"/>
      <c r="H6" s="75" t="s">
        <v>0</v>
      </c>
      <c r="I6" s="63"/>
      <c r="J6" s="41"/>
    </row>
    <row r="7" spans="1:12" x14ac:dyDescent="0.25">
      <c r="A7" s="7"/>
      <c r="B7" s="7"/>
      <c r="C7" s="7"/>
      <c r="D7" s="7"/>
      <c r="E7" s="7"/>
      <c r="F7" s="7"/>
      <c r="G7" s="7"/>
      <c r="H7" s="5"/>
      <c r="I7" s="5"/>
      <c r="J7" s="5"/>
      <c r="K7" s="7"/>
      <c r="L7" s="7"/>
    </row>
    <row r="8" spans="1:12" ht="33" customHeight="1" thickBot="1" x14ac:dyDescent="0.3">
      <c r="A8" s="62" t="s">
        <v>50</v>
      </c>
      <c r="B8" s="62"/>
      <c r="C8" s="70"/>
      <c r="D8" s="70"/>
      <c r="E8" s="70"/>
      <c r="F8" s="70"/>
      <c r="H8" s="70"/>
      <c r="I8" s="70"/>
      <c r="J8" s="70"/>
      <c r="K8" s="70"/>
      <c r="L8" s="70"/>
    </row>
    <row r="9" spans="1:12" ht="18" customHeight="1" x14ac:dyDescent="0.25">
      <c r="C9" s="69" t="s">
        <v>5</v>
      </c>
      <c r="D9" s="69"/>
      <c r="E9" s="69"/>
      <c r="F9" s="69"/>
      <c r="G9" s="8"/>
      <c r="H9" s="71" t="s">
        <v>6</v>
      </c>
      <c r="I9" s="71"/>
      <c r="J9" s="71"/>
      <c r="K9" s="71"/>
      <c r="L9" s="71"/>
    </row>
    <row r="10" spans="1:12" ht="18.75" customHeight="1" thickBot="1" x14ac:dyDescent="0.3"/>
    <row r="11" spans="1:12" ht="31.5" customHeight="1" thickBot="1" x14ac:dyDescent="0.3">
      <c r="A11" s="62" t="s">
        <v>7</v>
      </c>
      <c r="B11" s="62"/>
      <c r="C11" s="62"/>
      <c r="G11" s="33" t="s">
        <v>51</v>
      </c>
      <c r="H11" s="64"/>
      <c r="I11" s="65"/>
      <c r="J11" s="33" t="s">
        <v>52</v>
      </c>
      <c r="K11" s="42"/>
    </row>
    <row r="12" spans="1:12" ht="15.75" thickBot="1" x14ac:dyDescent="0.3">
      <c r="A12" s="9"/>
      <c r="D12" s="27"/>
      <c r="E12" s="27"/>
      <c r="F12" s="27"/>
    </row>
    <row r="13" spans="1:12" ht="45.75" customHeight="1" x14ac:dyDescent="0.25">
      <c r="A13" s="34" t="s">
        <v>55</v>
      </c>
      <c r="B13" s="35" t="s">
        <v>27</v>
      </c>
      <c r="C13" s="36" t="s">
        <v>28</v>
      </c>
      <c r="D13" s="78" t="s">
        <v>9</v>
      </c>
      <c r="E13" s="78"/>
      <c r="F13" s="78"/>
      <c r="G13" s="35" t="s">
        <v>29</v>
      </c>
      <c r="H13" s="35" t="s">
        <v>30</v>
      </c>
      <c r="I13" s="35" t="s">
        <v>22</v>
      </c>
      <c r="J13" s="35" t="s">
        <v>31</v>
      </c>
      <c r="K13" s="35" t="s">
        <v>21</v>
      </c>
      <c r="L13" s="34" t="s">
        <v>10</v>
      </c>
    </row>
    <row r="14" spans="1:12" ht="15.75" thickBot="1" x14ac:dyDescent="0.3">
      <c r="A14" s="30">
        <v>1</v>
      </c>
      <c r="B14" s="31">
        <v>2</v>
      </c>
      <c r="C14" s="32">
        <v>3</v>
      </c>
      <c r="D14" s="79">
        <v>4</v>
      </c>
      <c r="E14" s="79"/>
      <c r="F14" s="79"/>
      <c r="G14" s="31">
        <v>5</v>
      </c>
      <c r="H14" s="31">
        <v>6</v>
      </c>
      <c r="I14" s="31">
        <v>7</v>
      </c>
      <c r="J14" s="31">
        <v>8</v>
      </c>
      <c r="K14" s="31">
        <v>9</v>
      </c>
      <c r="L14" s="31">
        <v>10</v>
      </c>
    </row>
    <row r="15" spans="1:12" ht="35.1" customHeight="1" thickBot="1" x14ac:dyDescent="0.3">
      <c r="A15" s="43"/>
      <c r="B15" s="44"/>
      <c r="C15" s="45"/>
      <c r="D15" s="66"/>
      <c r="E15" s="67"/>
      <c r="F15" s="80"/>
      <c r="G15" s="46"/>
      <c r="H15" s="14">
        <f>IF($G$6="pow. 900 cm3",1.15,IF($G$6="do 900 cm3",0.69,0))</f>
        <v>0</v>
      </c>
      <c r="I15" s="15">
        <f>IF($J$4=1,0.85,IF($J$4&gt;=2,1,IF($J$4=0,0.6,0.6)))</f>
        <v>0.6</v>
      </c>
      <c r="J15" s="16">
        <f>G15*H15*I15</f>
        <v>0</v>
      </c>
      <c r="K15" s="2"/>
      <c r="L15" s="2"/>
    </row>
    <row r="16" spans="1:12" ht="35.1" customHeight="1" thickBot="1" x14ac:dyDescent="0.3">
      <c r="A16" s="43"/>
      <c r="B16" s="44"/>
      <c r="C16" s="45"/>
      <c r="D16" s="66"/>
      <c r="E16" s="67"/>
      <c r="F16" s="80"/>
      <c r="G16" s="46"/>
      <c r="H16" s="14">
        <f>IF($G$6="pow. 900 cm3",1.15,IF($G$6="do 900 cm3",0.69,0))</f>
        <v>0</v>
      </c>
      <c r="I16" s="15">
        <f>IF($J$4=1,0.85,IF($J$4&gt;=2,1,0.6))</f>
        <v>0.6</v>
      </c>
      <c r="J16" s="16">
        <f t="shared" ref="J16:J18" si="0">G16*H16*I16</f>
        <v>0</v>
      </c>
      <c r="K16" s="2"/>
      <c r="L16" s="2"/>
    </row>
    <row r="17" spans="1:12" ht="35.1" customHeight="1" thickBot="1" x14ac:dyDescent="0.3">
      <c r="A17" s="43"/>
      <c r="B17" s="44"/>
      <c r="C17" s="45"/>
      <c r="D17" s="66"/>
      <c r="E17" s="67"/>
      <c r="F17" s="80"/>
      <c r="G17" s="46"/>
      <c r="H17" s="14">
        <f>IF($G$6="pow. 900 cm3",1.15,IF($G$6="do 900 cm3",0.69,0))</f>
        <v>0</v>
      </c>
      <c r="I17" s="15">
        <f>IF($J$4=1,0.85,IF($J$4&gt;=2,1,0.6))</f>
        <v>0.6</v>
      </c>
      <c r="J17" s="16">
        <f t="shared" si="0"/>
        <v>0</v>
      </c>
      <c r="K17" s="2"/>
      <c r="L17" s="2"/>
    </row>
    <row r="18" spans="1:12" ht="35.1" customHeight="1" thickBot="1" x14ac:dyDescent="0.3">
      <c r="A18" s="47"/>
      <c r="B18" s="48"/>
      <c r="C18" s="49"/>
      <c r="D18" s="66"/>
      <c r="E18" s="67"/>
      <c r="F18" s="68"/>
      <c r="G18" s="50"/>
      <c r="H18" s="22">
        <f>IF($G$6="pow. 900 cm3",1.15,IF($G$6="do 900 cm3",0.69,0))</f>
        <v>0</v>
      </c>
      <c r="I18" s="23">
        <f>IF($J$4=1,0.85,IF($J$4&gt;=2,1,0.6))</f>
        <v>0.6</v>
      </c>
      <c r="J18" s="16">
        <f t="shared" si="0"/>
        <v>0</v>
      </c>
      <c r="K18" s="2"/>
      <c r="L18" s="2"/>
    </row>
    <row r="19" spans="1:12" ht="28.5" customHeight="1" thickBot="1" x14ac:dyDescent="0.3">
      <c r="B19" s="17"/>
      <c r="C19" s="17"/>
      <c r="D19" s="17"/>
      <c r="E19" s="17"/>
      <c r="F19" s="25" t="s">
        <v>11</v>
      </c>
      <c r="G19" s="18">
        <f>SUM(G15:G18)</f>
        <v>0</v>
      </c>
      <c r="H19" s="24"/>
      <c r="I19" s="26" t="s">
        <v>11</v>
      </c>
      <c r="J19" s="19">
        <f>SUM(J15:J18)</f>
        <v>0</v>
      </c>
      <c r="K19" s="20"/>
      <c r="L19" s="21"/>
    </row>
    <row r="20" spans="1:12" ht="15.75" thickBot="1" x14ac:dyDescent="0.3">
      <c r="A20" s="72" t="s">
        <v>12</v>
      </c>
      <c r="B20" s="72"/>
      <c r="C20" s="72"/>
    </row>
    <row r="21" spans="1:12" ht="17.25" customHeight="1" thickBot="1" x14ac:dyDescent="0.3">
      <c r="A21" s="37" t="s">
        <v>13</v>
      </c>
      <c r="B21" s="38" t="s">
        <v>14</v>
      </c>
      <c r="C21" s="39" t="s">
        <v>15</v>
      </c>
      <c r="D21" s="4"/>
      <c r="E21" s="4"/>
      <c r="F21" s="4"/>
      <c r="G21" s="4"/>
    </row>
    <row r="22" spans="1:12" ht="35.1" customHeight="1" thickBot="1" x14ac:dyDescent="0.3">
      <c r="A22" s="51"/>
      <c r="B22" s="52"/>
      <c r="C22" s="3"/>
      <c r="D22" s="72"/>
      <c r="E22" s="29"/>
      <c r="F22" s="29"/>
      <c r="G22" s="27"/>
      <c r="J22" s="10"/>
      <c r="K22" s="10"/>
    </row>
    <row r="23" spans="1:12" ht="35.1" customHeight="1" thickBot="1" x14ac:dyDescent="0.3">
      <c r="A23" s="51"/>
      <c r="B23" s="52"/>
      <c r="C23" s="3"/>
      <c r="D23" s="81"/>
      <c r="E23" s="74" t="s">
        <v>16</v>
      </c>
      <c r="F23" s="74"/>
      <c r="G23" s="74"/>
      <c r="J23" s="73" t="s">
        <v>17</v>
      </c>
      <c r="K23" s="73"/>
    </row>
    <row r="24" spans="1:12" ht="35.1" customHeight="1" thickBot="1" x14ac:dyDescent="0.3">
      <c r="A24" s="51"/>
      <c r="B24" s="52"/>
      <c r="C24" s="3"/>
      <c r="D24" s="81"/>
      <c r="E24" s="4"/>
      <c r="F24" s="4"/>
      <c r="G24" s="4"/>
    </row>
    <row r="25" spans="1:12" ht="35.1" customHeight="1" thickBot="1" x14ac:dyDescent="0.3">
      <c r="A25" s="51"/>
      <c r="B25" s="52"/>
      <c r="C25" s="3"/>
      <c r="D25" s="81"/>
      <c r="E25" s="28"/>
      <c r="F25" s="28"/>
      <c r="G25" s="27"/>
      <c r="J25" s="11"/>
      <c r="K25" s="11"/>
    </row>
    <row r="26" spans="1:12" ht="17.25" customHeight="1" x14ac:dyDescent="0.25">
      <c r="A26" s="12" t="s">
        <v>20</v>
      </c>
      <c r="D26" s="4"/>
      <c r="E26" s="73" t="s">
        <v>18</v>
      </c>
      <c r="F26" s="73"/>
      <c r="G26" s="73"/>
      <c r="J26" s="73" t="s">
        <v>19</v>
      </c>
      <c r="K26" s="73"/>
    </row>
    <row r="27" spans="1:12" x14ac:dyDescent="0.25">
      <c r="A27" s="12" t="s">
        <v>53</v>
      </c>
    </row>
    <row r="28" spans="1:12" x14ac:dyDescent="0.25">
      <c r="A28" s="13" t="s">
        <v>26</v>
      </c>
    </row>
  </sheetData>
  <sheetProtection algorithmName="SHA-512" hashValue="hmkHwjrNlZKkUCmSUaoJhJD0972RpopO662F+ZMiI3X56niOKEQSBkTKnuNZHP2eCt5ysEkWqNlgx1EDSE4PyA==" saltValue="GmKQMcwHGztamkUHvk51Fw==" spinCount="100000" sheet="1" objects="1" scenarios="1"/>
  <mergeCells count="28">
    <mergeCell ref="A20:C20"/>
    <mergeCell ref="E26:G26"/>
    <mergeCell ref="E23:G23"/>
    <mergeCell ref="H6:I6"/>
    <mergeCell ref="I2:K2"/>
    <mergeCell ref="E2:H2"/>
    <mergeCell ref="J26:K26"/>
    <mergeCell ref="J23:K23"/>
    <mergeCell ref="E4:F4"/>
    <mergeCell ref="H4:I4"/>
    <mergeCell ref="D13:F13"/>
    <mergeCell ref="D14:F14"/>
    <mergeCell ref="D15:F15"/>
    <mergeCell ref="D16:F16"/>
    <mergeCell ref="D17:F17"/>
    <mergeCell ref="D22:D25"/>
    <mergeCell ref="A11:C11"/>
    <mergeCell ref="H11:I11"/>
    <mergeCell ref="D18:F18"/>
    <mergeCell ref="C9:F9"/>
    <mergeCell ref="C8:F8"/>
    <mergeCell ref="H8:L8"/>
    <mergeCell ref="H9:L9"/>
    <mergeCell ref="A1:C5"/>
    <mergeCell ref="E6:F6"/>
    <mergeCell ref="A8:B8"/>
    <mergeCell ref="L1:L3"/>
    <mergeCell ref="A6:C6"/>
  </mergeCells>
  <pageMargins left="0.25" right="0.25" top="0.75" bottom="0.75" header="0.3" footer="0.3"/>
  <pageSetup paperSize="9" scale="6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70F052B-E779-4998-A957-42074AE6D823}">
          <x14:formula1>
            <xm:f>dane!$E$2:$E$13</xm:f>
          </x14:formula1>
          <xm:sqref>G6</xm:sqref>
        </x14:dataValidation>
        <x14:dataValidation type="list" allowBlank="1" showInputMessage="1" showErrorMessage="1" xr:uid="{9D6BEDE7-7F27-4862-BD5C-A88C3279158D}">
          <x14:formula1>
            <xm:f>dane!$B$2:$B$13</xm:f>
          </x14:formula1>
          <xm:sqref>K11</xm:sqref>
        </x14:dataValidation>
        <x14:dataValidation type="list" allowBlank="1" showInputMessage="1" showErrorMessage="1" xr:uid="{2E46C458-176A-4D8A-9FE8-614B0DD70FDE}">
          <x14:formula1>
            <xm:f>dane!$A$2:$A$13</xm:f>
          </x14:formula1>
          <xm:sqref>H11</xm:sqref>
        </x14:dataValidation>
        <x14:dataValidation type="list" allowBlank="1" showInputMessage="1" showErrorMessage="1" xr:uid="{F495A9E8-F739-41A5-A895-9A195AEF35DF}">
          <x14:formula1>
            <xm:f>dane!$F$2:$F$13</xm:f>
          </x14:formula1>
          <xm:sqref>J4</xm:sqref>
        </x14:dataValidation>
        <x14:dataValidation type="list" allowBlank="1" showInputMessage="1" showErrorMessage="1" xr:uid="{1D1C7C6D-2333-4CBA-98C8-B2B6F517FC93}">
          <x14:formula1>
            <xm:f>dane!$D$2:$D$13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37CB-6366-496C-A193-A56B5992F322}">
  <sheetPr codeName="Arkusz2"/>
  <dimension ref="A1:F13"/>
  <sheetViews>
    <sheetView workbookViewId="0">
      <selection activeCell="D3" sqref="D3"/>
    </sheetView>
  </sheetViews>
  <sheetFormatPr defaultRowHeight="15" x14ac:dyDescent="0.25"/>
  <cols>
    <col min="1" max="1" width="12" customWidth="1"/>
    <col min="4" max="4" width="12.85546875" customWidth="1"/>
    <col min="5" max="5" width="14.85546875" customWidth="1"/>
  </cols>
  <sheetData>
    <row r="1" spans="1:6" x14ac:dyDescent="0.25">
      <c r="A1" t="s">
        <v>32</v>
      </c>
      <c r="B1" t="s">
        <v>8</v>
      </c>
      <c r="C1" t="s">
        <v>45</v>
      </c>
      <c r="D1" t="s">
        <v>46</v>
      </c>
      <c r="E1" t="s">
        <v>47</v>
      </c>
      <c r="F1" t="s">
        <v>48</v>
      </c>
    </row>
    <row r="2" spans="1:6" x14ac:dyDescent="0.25">
      <c r="A2" t="s">
        <v>33</v>
      </c>
      <c r="B2">
        <v>2025</v>
      </c>
      <c r="C2" s="1">
        <v>0.6</v>
      </c>
      <c r="D2" t="s">
        <v>3</v>
      </c>
      <c r="E2" t="s">
        <v>23</v>
      </c>
      <c r="F2">
        <v>0</v>
      </c>
    </row>
    <row r="3" spans="1:6" x14ac:dyDescent="0.25">
      <c r="A3" t="s">
        <v>34</v>
      </c>
      <c r="B3">
        <v>2026</v>
      </c>
      <c r="C3" s="1">
        <v>0.85</v>
      </c>
      <c r="D3" t="s">
        <v>3</v>
      </c>
      <c r="E3" t="s">
        <v>24</v>
      </c>
      <c r="F3">
        <v>1</v>
      </c>
    </row>
    <row r="4" spans="1:6" x14ac:dyDescent="0.25">
      <c r="A4" t="s">
        <v>35</v>
      </c>
      <c r="B4">
        <v>2027</v>
      </c>
      <c r="C4" s="1">
        <v>1</v>
      </c>
      <c r="D4" t="s">
        <v>4</v>
      </c>
      <c r="E4" t="s">
        <v>23</v>
      </c>
      <c r="F4">
        <v>2</v>
      </c>
    </row>
    <row r="5" spans="1:6" x14ac:dyDescent="0.25">
      <c r="A5" t="s">
        <v>36</v>
      </c>
      <c r="B5">
        <v>2028</v>
      </c>
      <c r="F5">
        <v>3</v>
      </c>
    </row>
    <row r="6" spans="1:6" x14ac:dyDescent="0.25">
      <c r="A6" t="s">
        <v>37</v>
      </c>
      <c r="B6">
        <v>2029</v>
      </c>
      <c r="F6">
        <v>4</v>
      </c>
    </row>
    <row r="7" spans="1:6" x14ac:dyDescent="0.25">
      <c r="A7" t="s">
        <v>38</v>
      </c>
      <c r="B7">
        <v>2030</v>
      </c>
    </row>
    <row r="8" spans="1:6" x14ac:dyDescent="0.25">
      <c r="A8" t="s">
        <v>39</v>
      </c>
      <c r="B8">
        <v>2031</v>
      </c>
    </row>
    <row r="9" spans="1:6" x14ac:dyDescent="0.25">
      <c r="A9" t="s">
        <v>40</v>
      </c>
      <c r="B9">
        <v>2032</v>
      </c>
    </row>
    <row r="10" spans="1:6" x14ac:dyDescent="0.25">
      <c r="A10" t="s">
        <v>41</v>
      </c>
      <c r="B10">
        <v>2033</v>
      </c>
    </row>
    <row r="11" spans="1:6" x14ac:dyDescent="0.25">
      <c r="A11" t="s">
        <v>42</v>
      </c>
      <c r="B11">
        <v>2034</v>
      </c>
    </row>
    <row r="12" spans="1:6" x14ac:dyDescent="0.25">
      <c r="A12" t="s">
        <v>43</v>
      </c>
      <c r="B12">
        <v>2035</v>
      </c>
    </row>
    <row r="13" spans="1:6" x14ac:dyDescent="0.25">
      <c r="A13" t="s">
        <v>44</v>
      </c>
      <c r="B13">
        <v>2036</v>
      </c>
    </row>
  </sheetData>
  <sheetProtection algorithmName="SHA-512" hashValue="HIzjgpcP9M3YmcwAOxXWny7nyMI0gRBzg+oaSp3k4O9WjpVpvZ2TasgJIJssc900zAvQoAPecQ+30kwJt2kLvg==" saltValue="r+3Pu20UAAxjOJz9yc4M7g==" spinCount="100000" sheet="1" objects="1" scenarios="1"/>
  <phoneticPr fontId="1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Bielski</dc:creator>
  <cp:lastModifiedBy>Martyna Masłowiecka</cp:lastModifiedBy>
  <cp:lastPrinted>2024-12-11T06:16:23Z</cp:lastPrinted>
  <dcterms:created xsi:type="dcterms:W3CDTF">2015-06-05T18:17:20Z</dcterms:created>
  <dcterms:modified xsi:type="dcterms:W3CDTF">2024-12-16T10:20:53Z</dcterms:modified>
</cp:coreProperties>
</file>